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188" windowHeight="9324" activeTab="2"/>
  </bookViews>
  <sheets>
    <sheet name="球形粗糙元风沙流" sheetId="1" r:id="rId1"/>
    <sheet name="多孔球形风沙流" sheetId="2" r:id="rId2"/>
    <sheet name="集沙量变化" sheetId="3" r:id="rId3"/>
    <sheet name="输沙通量" sheetId="4" r:id="rId4"/>
    <sheet name="比表面积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<sst xmlns="http://schemas.openxmlformats.org/spreadsheetml/2006/main" count="88" uniqueCount="52">
  <si>
    <t>8m/s</t>
  </si>
  <si>
    <t>10min</t>
  </si>
  <si>
    <t>10m/s</t>
  </si>
  <si>
    <t>5min</t>
  </si>
  <si>
    <t>12m/s</t>
  </si>
  <si>
    <t>3min</t>
  </si>
  <si>
    <t>14m/s</t>
  </si>
  <si>
    <t>2min</t>
  </si>
  <si>
    <t>高度cm</t>
  </si>
  <si>
    <t>集沙仪1</t>
  </si>
  <si>
    <t>集沙仪2</t>
  </si>
  <si>
    <t>均值</t>
  </si>
  <si>
    <t>输沙量g/(cm*min)</t>
  </si>
  <si>
    <t>输沙率</t>
  </si>
  <si>
    <t>高度</t>
  </si>
  <si>
    <t>集沙仪3</t>
  </si>
  <si>
    <t>Wind speed</t>
  </si>
  <si>
    <t>Testing time</t>
  </si>
  <si>
    <t>Roughness elements</t>
  </si>
  <si>
    <r>
      <t>(ms</t>
    </r>
    <r>
      <rPr>
        <vertAlign val="superscript"/>
        <sz val="10"/>
        <color rgb="FF000000"/>
        <rFont val="Palatino Linotype"/>
        <charset val="134"/>
      </rPr>
      <t>-1</t>
    </r>
    <r>
      <rPr>
        <sz val="10"/>
        <color rgb="FF000000"/>
        <rFont val="Palatino Linotype"/>
        <charset val="134"/>
      </rPr>
      <t>)</t>
    </r>
  </si>
  <si>
    <t>(min)</t>
  </si>
  <si>
    <t>Porous-surfaced spherical</t>
  </si>
  <si>
    <r>
      <t>S</t>
    </r>
    <r>
      <rPr>
        <b/>
        <sz val="10"/>
        <color rgb="FF000000"/>
        <rFont val="Palatino Linotype"/>
        <charset val="134"/>
      </rPr>
      <t>mooth-surfaced spherical</t>
    </r>
  </si>
  <si>
    <r>
      <t>W</t>
    </r>
    <r>
      <rPr>
        <i/>
        <vertAlign val="subscript"/>
        <sz val="10"/>
        <color rgb="FF000000"/>
        <rFont val="Palatino Linotype"/>
        <charset val="134"/>
      </rPr>
      <t>d</t>
    </r>
    <r>
      <rPr>
        <sz val="10"/>
        <color rgb="FF000000"/>
        <rFont val="Palatino Linotype"/>
        <charset val="134"/>
      </rPr>
      <t xml:space="preserve"> </t>
    </r>
    <r>
      <rPr>
        <sz val="10"/>
        <color rgb="FF000000"/>
        <rFont val="Palatino Linotype"/>
        <charset val="134"/>
      </rPr>
      <t>(Kg)</t>
    </r>
  </si>
  <si>
    <r>
      <t>R</t>
    </r>
    <r>
      <rPr>
        <i/>
        <vertAlign val="subscript"/>
        <sz val="10"/>
        <color rgb="FF000000"/>
        <rFont val="Palatino Linotype"/>
        <charset val="134"/>
      </rPr>
      <t xml:space="preserve">d </t>
    </r>
    <r>
      <rPr>
        <i/>
        <sz val="10"/>
        <color rgb="FF000000"/>
        <rFont val="Palatino Linotype"/>
        <charset val="134"/>
      </rPr>
      <t>(</t>
    </r>
    <r>
      <rPr>
        <sz val="10"/>
        <color rgb="FF000000"/>
        <rFont val="Palatino Linotype"/>
        <charset val="134"/>
      </rPr>
      <t>kg cm</t>
    </r>
    <r>
      <rPr>
        <vertAlign val="superscript"/>
        <sz val="10"/>
        <color rgb="FF000000"/>
        <rFont val="Palatino Linotype"/>
        <charset val="134"/>
      </rPr>
      <t>-2</t>
    </r>
    <r>
      <rPr>
        <sz val="10"/>
        <color rgb="FF000000"/>
        <rFont val="Palatino Linotype"/>
        <charset val="134"/>
      </rPr>
      <t xml:space="preserve"> </t>
    </r>
    <r>
      <rPr>
        <sz val="10"/>
        <color rgb="FF000000"/>
        <rFont val="Palatino Linotype"/>
        <charset val="134"/>
      </rPr>
      <t>min</t>
    </r>
    <r>
      <rPr>
        <vertAlign val="superscript"/>
        <sz val="10"/>
        <color rgb="FF000000"/>
        <rFont val="Palatino Linotype"/>
        <charset val="134"/>
      </rPr>
      <t>-1</t>
    </r>
    <r>
      <rPr>
        <i/>
        <sz val="10"/>
        <color rgb="FF000000"/>
        <rFont val="Palatino Linotype"/>
        <charset val="134"/>
      </rPr>
      <t>)</t>
    </r>
  </si>
  <si>
    <t>Spherical rough elements</t>
  </si>
  <si>
    <r>
      <t>U</t>
    </r>
    <r>
      <rPr>
        <b/>
        <sz val="10"/>
        <color theme="1"/>
        <rFont val="Palatino Linotype"/>
        <charset val="134"/>
      </rPr>
      <t>(ms</t>
    </r>
    <r>
      <rPr>
        <b/>
        <vertAlign val="superscript"/>
        <sz val="10"/>
        <color theme="1"/>
        <rFont val="Palatino Linotype"/>
        <charset val="134"/>
      </rPr>
      <t>-1</t>
    </r>
    <r>
      <rPr>
        <b/>
        <sz val="10"/>
        <color theme="1"/>
        <rFont val="Palatino Linotype"/>
        <charset val="134"/>
      </rPr>
      <t>)</t>
    </r>
  </si>
  <si>
    <r>
      <t>Q</t>
    </r>
    <r>
      <rPr>
        <b/>
        <i/>
        <vertAlign val="subscript"/>
        <sz val="10"/>
        <color theme="1"/>
        <rFont val="Palatino Linotype"/>
        <charset val="134"/>
      </rPr>
      <t xml:space="preserve"> </t>
    </r>
    <r>
      <rPr>
        <b/>
        <sz val="10"/>
        <color theme="1"/>
        <rFont val="Palatino Linotype"/>
        <charset val="134"/>
      </rPr>
      <t>(gcm</t>
    </r>
    <r>
      <rPr>
        <b/>
        <vertAlign val="superscript"/>
        <sz val="10"/>
        <color theme="1"/>
        <rFont val="Palatino Linotype"/>
        <charset val="134"/>
      </rPr>
      <t>-2</t>
    </r>
    <r>
      <rPr>
        <b/>
        <sz val="10"/>
        <color theme="1"/>
        <rFont val="Palatino Linotype"/>
        <charset val="134"/>
      </rPr>
      <t>s</t>
    </r>
    <r>
      <rPr>
        <b/>
        <vertAlign val="superscript"/>
        <sz val="10"/>
        <color theme="1"/>
        <rFont val="Palatino Linotype"/>
        <charset val="134"/>
      </rPr>
      <t>-1</t>
    </r>
    <r>
      <rPr>
        <b/>
        <sz val="10"/>
        <color theme="1"/>
        <rFont val="Palatino Linotype"/>
        <charset val="134"/>
      </rPr>
      <t>)</t>
    </r>
  </si>
  <si>
    <r>
      <t>q</t>
    </r>
    <r>
      <rPr>
        <b/>
        <i/>
        <vertAlign val="subscript"/>
        <sz val="10"/>
        <color theme="1"/>
        <rFont val="Palatino Linotype"/>
        <charset val="134"/>
      </rPr>
      <t>0</t>
    </r>
  </si>
  <si>
    <t>k</t>
  </si>
  <si>
    <r>
      <t>R</t>
    </r>
    <r>
      <rPr>
        <b/>
        <i/>
        <vertAlign val="superscript"/>
        <sz val="10"/>
        <color theme="1"/>
        <rFont val="Palatino Linotype"/>
        <charset val="134"/>
      </rPr>
      <t>2</t>
    </r>
  </si>
  <si>
    <t>Porous-surfaced</t>
  </si>
  <si>
    <t>Smooth-surfaced</t>
  </si>
  <si>
    <t>spherical roughness elements</t>
  </si>
  <si>
    <r>
      <t xml:space="preserve">d </t>
    </r>
    <r>
      <rPr>
        <b/>
        <sz val="10"/>
        <color rgb="FF000000"/>
        <rFont val="Palatino Linotype"/>
        <charset val="134"/>
      </rPr>
      <t>(cm)</t>
    </r>
  </si>
  <si>
    <r>
      <t>S</t>
    </r>
    <r>
      <rPr>
        <b/>
        <i/>
        <vertAlign val="subscript"/>
        <sz val="10"/>
        <color rgb="FF000000"/>
        <rFont val="Palatino Linotype"/>
        <charset val="134"/>
      </rPr>
      <t>f</t>
    </r>
    <r>
      <rPr>
        <b/>
        <sz val="10"/>
        <color rgb="FF000000"/>
        <rFont val="Palatino Linotype"/>
        <charset val="134"/>
      </rPr>
      <t xml:space="preserve"> </t>
    </r>
    <r>
      <rPr>
        <b/>
        <sz val="10"/>
        <color rgb="FF000000"/>
        <rFont val="Palatino Linotype"/>
        <charset val="134"/>
      </rPr>
      <t>(cm</t>
    </r>
    <r>
      <rPr>
        <b/>
        <vertAlign val="superscript"/>
        <sz val="10"/>
        <color rgb="FF000000"/>
        <rFont val="Palatino Linotype"/>
        <charset val="134"/>
      </rPr>
      <t>2</t>
    </r>
    <r>
      <rPr>
        <b/>
        <sz val="10"/>
        <color rgb="FF000000"/>
        <rFont val="Palatino Linotype"/>
        <charset val="134"/>
      </rPr>
      <t>)</t>
    </r>
  </si>
  <si>
    <r>
      <t>m</t>
    </r>
    <r>
      <rPr>
        <b/>
        <i/>
        <sz val="10"/>
        <color rgb="FF000000"/>
        <rFont val="Palatino Linotype"/>
        <charset val="134"/>
      </rPr>
      <t xml:space="preserve"> </t>
    </r>
    <r>
      <rPr>
        <b/>
        <sz val="10"/>
        <color rgb="FF000000"/>
        <rFont val="Palatino Linotype"/>
        <charset val="134"/>
      </rPr>
      <t>(g)</t>
    </r>
  </si>
  <si>
    <r>
      <t>S</t>
    </r>
    <r>
      <rPr>
        <b/>
        <i/>
        <sz val="10"/>
        <color rgb="FF000000"/>
        <rFont val="Palatino Linotype"/>
        <charset val="134"/>
      </rPr>
      <t xml:space="preserve"> </t>
    </r>
    <r>
      <rPr>
        <b/>
        <sz val="10"/>
        <color rgb="FF000000"/>
        <rFont val="Palatino Linotype"/>
        <charset val="134"/>
      </rPr>
      <t>(cm</t>
    </r>
    <r>
      <rPr>
        <b/>
        <vertAlign val="superscript"/>
        <sz val="10"/>
        <color rgb="FF000000"/>
        <rFont val="Palatino Linotype"/>
        <charset val="134"/>
      </rPr>
      <t>2</t>
    </r>
    <r>
      <rPr>
        <b/>
        <sz val="10"/>
        <color rgb="FF000000"/>
        <rFont val="Palatino Linotype"/>
        <charset val="134"/>
      </rPr>
      <t>g</t>
    </r>
    <r>
      <rPr>
        <b/>
        <vertAlign val="superscript"/>
        <sz val="10"/>
        <color rgb="FF000000"/>
        <rFont val="Palatino Linotype"/>
        <charset val="134"/>
      </rPr>
      <t>-1</t>
    </r>
    <r>
      <rPr>
        <b/>
        <sz val="10"/>
        <color rgb="FF000000"/>
        <rFont val="Palatino Linotype"/>
        <charset val="134"/>
      </rPr>
      <t>)</t>
    </r>
  </si>
  <si>
    <t>smooth-surfaced</t>
  </si>
  <si>
    <t>porous-surfaced</t>
  </si>
  <si>
    <t>球形粗糙元每个表面约有40个孔，孔深度3mm，直径2mm</t>
  </si>
  <si>
    <t>多孔球形比表面积计算思路：将孔深度为3mm和直径为2mm孔，看做扇形，计算扇形表面积：s=LR/2，L为弧长，R为半径</t>
  </si>
  <si>
    <t>表面积为球形表面积-2mm圆*40表面积+扇形表面积*40</t>
  </si>
  <si>
    <t>沙盘面积：47*33=1551</t>
  </si>
  <si>
    <t>形状</t>
  </si>
  <si>
    <t>d(cm)</t>
  </si>
  <si>
    <t>h(cm)</t>
  </si>
  <si>
    <t>S表(cm2)</t>
  </si>
  <si>
    <t>m(g)</t>
  </si>
  <si>
    <t>S(cm2/g)</t>
  </si>
  <si>
    <t>球形</t>
  </si>
  <si>
    <t>多孔球形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</si>
</sst>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3">
    <font>
      <sz val="11"/>
      <color theme="1"/>
      <name val="宋体"/>
      <charset val="134"/>
      <scheme val="minor"/>
    </font>
    <font>
      <b/>
      <sz val="10"/>
      <color rgb="FF000000"/>
      <name val="Palatino Linotype"/>
      <charset val="134"/>
    </font>
    <font>
      <b/>
      <i/>
      <sz val="10"/>
      <color rgb="FF000000"/>
      <name val="Palatino Linotype"/>
      <charset val="134"/>
    </font>
    <font>
      <sz val="10"/>
      <color rgb="FF000000"/>
      <name val="Palatino Linotype"/>
      <charset val="134"/>
    </font>
    <font>
      <sz val="10"/>
      <color rgb="FF000000"/>
      <name val="Calibri"/>
      <charset val="134"/>
    </font>
    <font>
      <sz val="12"/>
      <name val="宋体"/>
      <charset val="134"/>
    </font>
    <font>
      <sz val="12"/>
      <color rgb="FFFF0000"/>
      <name val="宋体"/>
      <charset val="134"/>
    </font>
    <font>
      <b/>
      <i/>
      <sz val="10"/>
      <color theme="1"/>
      <name val="Palatino Linotype"/>
      <charset val="134"/>
    </font>
    <font>
      <sz val="10"/>
      <color theme="1"/>
      <name val="Palatino Linotype"/>
      <charset val="134"/>
    </font>
    <font>
      <b/>
      <sz val="10"/>
      <color rgb="FF000000"/>
      <name val="Times New Roman"/>
      <charset val="134"/>
    </font>
    <font>
      <i/>
      <sz val="10"/>
      <color rgb="FF000000"/>
      <name val="Palatino Linotype"/>
      <charset val="134"/>
    </font>
    <font>
      <sz val="9"/>
      <color theme="1"/>
      <name val="Times New Roman"/>
      <charset val="134"/>
    </font>
    <font>
      <sz val="9"/>
      <color rgb="FF000000"/>
      <name val="Times New Roman"/>
      <charset val="134"/>
    </font>
    <font>
      <sz val="9"/>
      <color rgb="FF000000"/>
      <name val="Palatino Linotype"/>
      <charset val="134"/>
    </font>
    <font>
      <sz val="9"/>
      <color theme="1"/>
      <name val="Calibri"/>
      <charset val="134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i/>
      <vertAlign val="subscript"/>
      <sz val="10"/>
      <color theme="1"/>
      <name val="Palatino Linotype"/>
      <charset val="134"/>
    </font>
    <font>
      <b/>
      <sz val="10"/>
      <color theme="1"/>
      <name val="Palatino Linotype"/>
      <charset val="134"/>
    </font>
    <font>
      <b/>
      <vertAlign val="superscript"/>
      <sz val="10"/>
      <color theme="1"/>
      <name val="Palatino Linotype"/>
      <charset val="134"/>
    </font>
    <font>
      <b/>
      <i/>
      <vertAlign val="superscript"/>
      <sz val="10"/>
      <color theme="1"/>
      <name val="Palatino Linotype"/>
      <charset val="134"/>
    </font>
    <font>
      <i/>
      <vertAlign val="subscript"/>
      <sz val="10"/>
      <color rgb="FF000000"/>
      <name val="Palatino Linotype"/>
      <charset val="134"/>
    </font>
    <font>
      <b/>
      <vertAlign val="superscript"/>
      <sz val="10"/>
      <color rgb="FF000000"/>
      <name val="Palatino Linotype"/>
      <charset val="134"/>
    </font>
    <font>
      <vertAlign val="superscript"/>
      <sz val="10"/>
      <color rgb="FF000000"/>
      <name val="Palatino Linotype"/>
      <charset val="134"/>
    </font>
    <font>
      <b/>
      <i/>
      <vertAlign val="subscript"/>
      <sz val="10"/>
      <color rgb="FF000000"/>
      <name val="Palatino Linotype"/>
      <charset val="134"/>
    </font>
  </fonts>
  <fills count="3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26" fillId="6" borderId="10" applyNumberFormat="0" applyAlignment="0" applyProtection="0">
      <alignment vertical="center"/>
    </xf>
    <xf numFmtId="0" fontId="27" fillId="7" borderId="12" applyNumberFormat="0" applyAlignment="0" applyProtection="0">
      <alignment vertical="center"/>
    </xf>
    <xf numFmtId="0" fontId="28" fillId="0" borderId="13" applyNumberFormat="0" applyFill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4" fillId="12" borderId="0" applyNumberFormat="0" applyBorder="0" applyAlignment="0" applyProtection="0">
      <alignment vertical="center"/>
    </xf>
    <xf numFmtId="0" fontId="34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4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4" fillId="20" borderId="0" applyNumberFormat="0" applyBorder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4" fillId="24" borderId="0" applyNumberFormat="0" applyBorder="0" applyAlignment="0" applyProtection="0">
      <alignment vertical="center"/>
    </xf>
    <xf numFmtId="0" fontId="34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4" fillId="28" borderId="0" applyNumberFormat="0" applyBorder="0" applyAlignment="0" applyProtection="0">
      <alignment vertical="center"/>
    </xf>
    <xf numFmtId="0" fontId="34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0" applyNumberFormat="0" applyBorder="0" applyAlignment="0" applyProtection="0">
      <alignment vertical="center"/>
    </xf>
    <xf numFmtId="0" fontId="34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6" fillId="3" borderId="3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6" fillId="3" borderId="4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0" fillId="0" borderId="0" xfId="0" applyBorder="1">
      <alignment vertical="center"/>
    </xf>
    <xf numFmtId="0" fontId="7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0" fillId="0" borderId="0" xfId="0" applyFill="1">
      <alignment vertical="center"/>
    </xf>
    <xf numFmtId="0" fontId="9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6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/>
    </xf>
    <xf numFmtId="0" fontId="0" fillId="0" borderId="5" xfId="0" applyFill="1" applyBorder="1">
      <alignment vertical="center"/>
    </xf>
    <xf numFmtId="0" fontId="6" fillId="0" borderId="5" xfId="0" applyFont="1" applyFill="1" applyBorder="1" applyAlignment="1">
      <alignment vertical="center"/>
    </xf>
    <xf numFmtId="0" fontId="15" fillId="0" borderId="5" xfId="0" applyFont="1" applyFill="1" applyBorder="1">
      <alignment vertical="center"/>
    </xf>
    <xf numFmtId="0" fontId="0" fillId="0" borderId="5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sharedStrings" Target="sharedStrings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V16"/>
  <sheetViews>
    <sheetView workbookViewId="0">
      <selection activeCell="B2" sqref="B2:E2"/>
    </sheetView>
  </sheetViews>
  <sheetFormatPr defaultColWidth="9" defaultRowHeight="14.4"/>
  <cols>
    <col min="5" max="5" width="19.5555555555556" customWidth="1"/>
    <col min="11" max="11" width="19.5555555555556" customWidth="1"/>
  </cols>
  <sheetData>
    <row r="1" ht="15.6" spans="1:22">
      <c r="A1" s="43" t="s">
        <v>0</v>
      </c>
      <c r="B1" s="17"/>
      <c r="C1" s="17" t="s">
        <v>1</v>
      </c>
      <c r="D1" s="17"/>
      <c r="E1" s="17"/>
      <c r="F1" s="44"/>
      <c r="G1" s="43" t="s">
        <v>2</v>
      </c>
      <c r="H1" s="17"/>
      <c r="I1" s="17" t="s">
        <v>3</v>
      </c>
      <c r="J1" s="17"/>
      <c r="K1" s="17"/>
      <c r="L1" s="43" t="s">
        <v>4</v>
      </c>
      <c r="M1" s="17"/>
      <c r="N1" s="17" t="s">
        <v>5</v>
      </c>
      <c r="O1" s="17"/>
      <c r="P1" s="17"/>
      <c r="Q1" s="43" t="s">
        <v>6</v>
      </c>
      <c r="R1" s="17"/>
      <c r="S1" s="17" t="s">
        <v>7</v>
      </c>
      <c r="T1" s="17"/>
      <c r="U1" s="17"/>
      <c r="V1" s="47"/>
    </row>
    <row r="2" ht="15.6" spans="1:22">
      <c r="A2" s="43" t="s">
        <v>8</v>
      </c>
      <c r="B2" s="17" t="s">
        <v>9</v>
      </c>
      <c r="C2" s="17" t="s">
        <v>10</v>
      </c>
      <c r="D2" s="17" t="s">
        <v>11</v>
      </c>
      <c r="E2" s="17" t="s">
        <v>12</v>
      </c>
      <c r="F2" s="44"/>
      <c r="G2" s="43" t="s">
        <v>8</v>
      </c>
      <c r="H2" s="17" t="s">
        <v>9</v>
      </c>
      <c r="I2" s="17" t="s">
        <v>10</v>
      </c>
      <c r="J2" s="17" t="s">
        <v>11</v>
      </c>
      <c r="K2" s="17" t="s">
        <v>12</v>
      </c>
      <c r="L2" s="43" t="s">
        <v>8</v>
      </c>
      <c r="M2" s="17" t="s">
        <v>9</v>
      </c>
      <c r="N2" s="17" t="s">
        <v>10</v>
      </c>
      <c r="O2" s="17" t="s">
        <v>11</v>
      </c>
      <c r="P2" s="17" t="s">
        <v>12</v>
      </c>
      <c r="Q2" s="43" t="s">
        <v>8</v>
      </c>
      <c r="R2" s="17" t="s">
        <v>9</v>
      </c>
      <c r="S2" s="17" t="s">
        <v>10</v>
      </c>
      <c r="T2" s="17" t="s">
        <v>11</v>
      </c>
      <c r="U2" s="17" t="s">
        <v>12</v>
      </c>
      <c r="V2" s="47"/>
    </row>
    <row r="3" ht="15.6" spans="1:22">
      <c r="A3" s="45">
        <v>1</v>
      </c>
      <c r="B3" s="17">
        <v>19.988</v>
      </c>
      <c r="C3" s="17">
        <v>14.262</v>
      </c>
      <c r="D3" s="17">
        <v>19.988</v>
      </c>
      <c r="E3" s="17">
        <v>1.8568</v>
      </c>
      <c r="F3" s="44"/>
      <c r="G3" s="45">
        <v>1</v>
      </c>
      <c r="H3" s="17">
        <v>22.276</v>
      </c>
      <c r="I3" s="17">
        <v>16.238</v>
      </c>
      <c r="J3" s="17">
        <v>22.276</v>
      </c>
      <c r="K3" s="17">
        <v>4.1712</v>
      </c>
      <c r="L3" s="45">
        <v>1</v>
      </c>
      <c r="M3" s="17">
        <v>21.255</v>
      </c>
      <c r="N3" s="17">
        <v>16.496</v>
      </c>
      <c r="O3" s="17">
        <v>18.8755</v>
      </c>
      <c r="P3" s="17">
        <v>5.8185</v>
      </c>
      <c r="Q3" s="45">
        <v>1</v>
      </c>
      <c r="R3" s="17">
        <v>14.609</v>
      </c>
      <c r="S3" s="17">
        <v>15.018</v>
      </c>
      <c r="T3" s="17">
        <v>14.8135</v>
      </c>
      <c r="U3" s="17">
        <v>6.69675</v>
      </c>
      <c r="V3" s="47"/>
    </row>
    <row r="4" ht="15.6" spans="1:22">
      <c r="A4" s="45">
        <v>2</v>
      </c>
      <c r="B4" s="17">
        <v>7.279</v>
      </c>
      <c r="C4" s="17">
        <v>2.237</v>
      </c>
      <c r="D4" s="17">
        <v>7.279</v>
      </c>
      <c r="E4" s="17">
        <v>0.5859</v>
      </c>
      <c r="F4" s="44"/>
      <c r="G4" s="45">
        <v>2</v>
      </c>
      <c r="H4" s="17">
        <v>11.124</v>
      </c>
      <c r="I4" s="17">
        <v>8.816</v>
      </c>
      <c r="J4" s="17">
        <v>11.124</v>
      </c>
      <c r="K4" s="17">
        <v>1.9408</v>
      </c>
      <c r="L4" s="45">
        <v>2</v>
      </c>
      <c r="M4" s="17">
        <v>2.475</v>
      </c>
      <c r="N4" s="17">
        <v>2.166</v>
      </c>
      <c r="O4" s="17">
        <v>2.3205</v>
      </c>
      <c r="P4" s="17">
        <v>0.300166666666667</v>
      </c>
      <c r="Q4" s="45">
        <v>2</v>
      </c>
      <c r="R4" s="17">
        <v>2.274</v>
      </c>
      <c r="S4" s="17">
        <v>1.981</v>
      </c>
      <c r="T4" s="17">
        <v>2.1275</v>
      </c>
      <c r="U4" s="17">
        <v>0.35375</v>
      </c>
      <c r="V4" s="47"/>
    </row>
    <row r="5" ht="15.6" spans="1:22">
      <c r="A5" s="45">
        <v>3</v>
      </c>
      <c r="B5" s="17">
        <v>4.106</v>
      </c>
      <c r="C5" s="17">
        <v>3.385</v>
      </c>
      <c r="D5" s="17">
        <v>4.106</v>
      </c>
      <c r="E5" s="17">
        <v>0.2686</v>
      </c>
      <c r="F5" s="44"/>
      <c r="G5" s="45">
        <v>3</v>
      </c>
      <c r="H5" s="17">
        <v>6.128</v>
      </c>
      <c r="I5" s="17">
        <v>4.985</v>
      </c>
      <c r="J5" s="17">
        <v>6.128</v>
      </c>
      <c r="K5" s="17">
        <v>0.9416</v>
      </c>
      <c r="L5" s="45">
        <v>3</v>
      </c>
      <c r="M5" s="17">
        <v>6.464</v>
      </c>
      <c r="N5" s="17">
        <v>5.955</v>
      </c>
      <c r="O5" s="17">
        <v>6.2095</v>
      </c>
      <c r="P5" s="17">
        <v>1.5965</v>
      </c>
      <c r="Q5" s="45">
        <v>3</v>
      </c>
      <c r="R5" s="17">
        <v>6.369</v>
      </c>
      <c r="S5" s="17">
        <v>6.458</v>
      </c>
      <c r="T5" s="17">
        <v>6.4135</v>
      </c>
      <c r="U5" s="17">
        <v>2.49675</v>
      </c>
      <c r="V5" s="47"/>
    </row>
    <row r="6" ht="16" customHeight="1" spans="1:22">
      <c r="A6" s="45">
        <v>4</v>
      </c>
      <c r="B6" s="17">
        <v>1.702</v>
      </c>
      <c r="C6" s="17">
        <v>1.772</v>
      </c>
      <c r="D6" s="17">
        <v>1.702</v>
      </c>
      <c r="E6" s="17">
        <v>0.0282</v>
      </c>
      <c r="F6" s="44"/>
      <c r="G6" s="45">
        <v>4</v>
      </c>
      <c r="H6" s="17">
        <v>3.545</v>
      </c>
      <c r="I6" s="17">
        <v>1.631</v>
      </c>
      <c r="J6" s="17">
        <v>3.545</v>
      </c>
      <c r="K6" s="17">
        <v>0.425</v>
      </c>
      <c r="L6" s="45">
        <v>4</v>
      </c>
      <c r="M6" s="17">
        <v>4.222</v>
      </c>
      <c r="N6" s="17">
        <v>2.055</v>
      </c>
      <c r="O6" s="17">
        <v>3.1385</v>
      </c>
      <c r="P6" s="17">
        <v>0.572833333333334</v>
      </c>
      <c r="Q6" s="45">
        <v>4</v>
      </c>
      <c r="R6" s="17">
        <v>3.567</v>
      </c>
      <c r="S6" s="17">
        <v>2.196</v>
      </c>
      <c r="T6" s="17">
        <v>2.8815</v>
      </c>
      <c r="U6" s="17">
        <v>0.73075</v>
      </c>
      <c r="V6" s="47"/>
    </row>
    <row r="7" ht="15.6" spans="1:22">
      <c r="A7" s="45">
        <v>5</v>
      </c>
      <c r="B7" s="17">
        <v>1.877</v>
      </c>
      <c r="C7" s="17">
        <v>2.03</v>
      </c>
      <c r="D7" s="17">
        <v>1.877</v>
      </c>
      <c r="E7" s="17">
        <v>0.0457</v>
      </c>
      <c r="F7" s="46"/>
      <c r="G7" s="45">
        <v>5</v>
      </c>
      <c r="H7" s="17">
        <v>2.649</v>
      </c>
      <c r="I7" s="17">
        <v>2.777</v>
      </c>
      <c r="J7" s="17">
        <v>2.649</v>
      </c>
      <c r="K7" s="17">
        <v>0.2458</v>
      </c>
      <c r="L7" s="45">
        <v>5</v>
      </c>
      <c r="M7" s="17">
        <v>1.494</v>
      </c>
      <c r="N7" s="17">
        <v>3.55</v>
      </c>
      <c r="O7" s="17">
        <v>2.522</v>
      </c>
      <c r="P7" s="17">
        <v>0.367333333333333</v>
      </c>
      <c r="Q7" s="45">
        <v>5</v>
      </c>
      <c r="R7" s="17">
        <v>1.536</v>
      </c>
      <c r="S7" s="17">
        <v>4.069</v>
      </c>
      <c r="T7" s="17">
        <v>2.8025</v>
      </c>
      <c r="U7" s="17">
        <v>0.69125</v>
      </c>
      <c r="V7" s="47"/>
    </row>
    <row r="8" ht="15.6" spans="1:22">
      <c r="A8" s="45">
        <v>6</v>
      </c>
      <c r="B8" s="17">
        <v>1.683</v>
      </c>
      <c r="C8" s="17">
        <v>1.712</v>
      </c>
      <c r="D8" s="17">
        <v>1.683</v>
      </c>
      <c r="E8" s="17">
        <v>0.0263</v>
      </c>
      <c r="F8" s="46"/>
      <c r="G8" s="45">
        <v>6</v>
      </c>
      <c r="H8" s="17">
        <v>2.381</v>
      </c>
      <c r="I8" s="17">
        <v>2.378</v>
      </c>
      <c r="J8" s="17">
        <v>2.381</v>
      </c>
      <c r="K8" s="17">
        <v>0.1922</v>
      </c>
      <c r="L8" s="45">
        <v>6</v>
      </c>
      <c r="M8" s="17">
        <v>2.562</v>
      </c>
      <c r="N8" s="17">
        <v>2.57</v>
      </c>
      <c r="O8" s="17">
        <v>2.566</v>
      </c>
      <c r="P8" s="17">
        <v>0.382</v>
      </c>
      <c r="Q8" s="45">
        <v>6</v>
      </c>
      <c r="R8" s="17">
        <v>3.029</v>
      </c>
      <c r="S8" s="17">
        <v>2.901</v>
      </c>
      <c r="T8" s="17">
        <v>2.965</v>
      </c>
      <c r="U8" s="17">
        <v>0.7725</v>
      </c>
      <c r="V8" s="47"/>
    </row>
    <row r="9" ht="15.6" spans="1:22">
      <c r="A9" s="45">
        <v>7</v>
      </c>
      <c r="B9" s="17">
        <v>1.474</v>
      </c>
      <c r="C9" s="17">
        <v>1.492</v>
      </c>
      <c r="D9" s="17">
        <v>1.474</v>
      </c>
      <c r="E9" s="17">
        <v>0.0054</v>
      </c>
      <c r="F9" s="46"/>
      <c r="G9" s="45">
        <v>7</v>
      </c>
      <c r="H9" s="17">
        <v>1.503</v>
      </c>
      <c r="I9" s="17">
        <v>1.542</v>
      </c>
      <c r="J9" s="17">
        <v>1.503</v>
      </c>
      <c r="K9" s="17">
        <v>0.0166</v>
      </c>
      <c r="L9" s="45">
        <v>7</v>
      </c>
      <c r="M9" s="17">
        <v>1.51</v>
      </c>
      <c r="N9" s="17">
        <v>1.831</v>
      </c>
      <c r="O9" s="17">
        <v>1.6705</v>
      </c>
      <c r="P9" s="17">
        <v>0.0835000000000001</v>
      </c>
      <c r="Q9" s="45">
        <v>7</v>
      </c>
      <c r="R9" s="17">
        <v>1.61</v>
      </c>
      <c r="S9" s="17">
        <v>1.952</v>
      </c>
      <c r="T9" s="17">
        <v>1.781</v>
      </c>
      <c r="U9" s="17">
        <v>0.1805</v>
      </c>
      <c r="V9" s="47"/>
    </row>
    <row r="10" ht="15.6" spans="1:22">
      <c r="A10" s="45">
        <v>8</v>
      </c>
      <c r="B10" s="17">
        <v>1.449</v>
      </c>
      <c r="C10" s="17">
        <v>1.478</v>
      </c>
      <c r="D10" s="17">
        <v>1.449</v>
      </c>
      <c r="E10" s="17">
        <v>0.00290000000000001</v>
      </c>
      <c r="F10" s="46"/>
      <c r="G10" s="45">
        <v>8</v>
      </c>
      <c r="H10" s="17">
        <v>1.639</v>
      </c>
      <c r="I10" s="17">
        <v>1.669</v>
      </c>
      <c r="J10" s="17">
        <v>1.639</v>
      </c>
      <c r="K10" s="17">
        <v>0.0438</v>
      </c>
      <c r="L10" s="45">
        <v>8</v>
      </c>
      <c r="M10" s="17">
        <v>1.454</v>
      </c>
      <c r="N10" s="17">
        <v>1.859</v>
      </c>
      <c r="O10" s="17">
        <v>1.6565</v>
      </c>
      <c r="P10" s="17">
        <v>0.0788333333333333</v>
      </c>
      <c r="Q10" s="45">
        <v>8</v>
      </c>
      <c r="R10" s="17">
        <v>1.493</v>
      </c>
      <c r="S10" s="17">
        <v>1.997</v>
      </c>
      <c r="T10" s="17">
        <v>1.745</v>
      </c>
      <c r="U10" s="17">
        <v>0.1625</v>
      </c>
      <c r="V10" s="47"/>
    </row>
    <row r="11" ht="15.6" spans="1:22">
      <c r="A11" s="45">
        <v>9</v>
      </c>
      <c r="B11" s="17">
        <v>1.474</v>
      </c>
      <c r="C11" s="17">
        <v>1.48</v>
      </c>
      <c r="D11" s="17">
        <v>1.474</v>
      </c>
      <c r="E11" s="17">
        <v>0.0054</v>
      </c>
      <c r="F11" s="46"/>
      <c r="G11" s="45">
        <v>9</v>
      </c>
      <c r="H11" s="17">
        <v>1.475</v>
      </c>
      <c r="I11" s="17">
        <v>1.483</v>
      </c>
      <c r="J11" s="17">
        <v>1.475</v>
      </c>
      <c r="K11" s="17">
        <v>0.011</v>
      </c>
      <c r="L11" s="45">
        <v>9</v>
      </c>
      <c r="M11" s="17">
        <v>1.493</v>
      </c>
      <c r="N11" s="17">
        <v>1.473</v>
      </c>
      <c r="O11" s="17">
        <v>1.483</v>
      </c>
      <c r="P11" s="17">
        <v>0.0210000000000001</v>
      </c>
      <c r="Q11" s="45">
        <v>9</v>
      </c>
      <c r="R11" s="17">
        <v>1.56</v>
      </c>
      <c r="S11" s="17">
        <v>1.554</v>
      </c>
      <c r="T11" s="17">
        <v>1.557</v>
      </c>
      <c r="U11" s="17">
        <v>0.0685</v>
      </c>
      <c r="V11" s="47"/>
    </row>
    <row r="12" ht="15.6" spans="1:22">
      <c r="A12" s="45">
        <v>10</v>
      </c>
      <c r="B12" s="17">
        <v>1.432</v>
      </c>
      <c r="C12" s="17"/>
      <c r="D12" s="17">
        <v>1.432</v>
      </c>
      <c r="E12" s="17">
        <v>0.0012</v>
      </c>
      <c r="F12" s="44"/>
      <c r="G12" s="45">
        <v>10</v>
      </c>
      <c r="H12" s="17"/>
      <c r="I12" s="17">
        <v>1.474</v>
      </c>
      <c r="J12" s="17"/>
      <c r="K12" s="17"/>
      <c r="L12" s="45">
        <v>10</v>
      </c>
      <c r="M12" s="17">
        <v>1.505</v>
      </c>
      <c r="N12" s="17">
        <v>1.543</v>
      </c>
      <c r="O12" s="17">
        <v>1.524</v>
      </c>
      <c r="P12" s="17">
        <v>0.0346666666666667</v>
      </c>
      <c r="Q12" s="45">
        <v>10</v>
      </c>
      <c r="R12" s="17">
        <v>1.554</v>
      </c>
      <c r="S12" s="17">
        <v>1.608</v>
      </c>
      <c r="T12" s="17">
        <v>1.581</v>
      </c>
      <c r="U12" s="17">
        <v>0.0805</v>
      </c>
      <c r="V12" s="47"/>
    </row>
    <row r="13" ht="15.6" spans="1:22">
      <c r="A13" s="44"/>
      <c r="B13" s="44"/>
      <c r="C13" s="44"/>
      <c r="D13" s="44"/>
      <c r="E13" s="44"/>
      <c r="F13" s="44"/>
      <c r="G13" s="17"/>
      <c r="H13" s="17"/>
      <c r="I13" s="17"/>
      <c r="J13" s="17"/>
      <c r="K13" s="17"/>
      <c r="L13" s="45">
        <v>11</v>
      </c>
      <c r="M13" s="17">
        <v>1.472</v>
      </c>
      <c r="N13" s="17">
        <v>1.468</v>
      </c>
      <c r="O13" s="17">
        <v>1.47</v>
      </c>
      <c r="P13" s="17">
        <v>0.0166666666666667</v>
      </c>
      <c r="Q13" s="45">
        <v>11</v>
      </c>
      <c r="R13" s="17">
        <v>1.499</v>
      </c>
      <c r="S13" s="17">
        <v>1.461</v>
      </c>
      <c r="T13" s="17">
        <v>1.48</v>
      </c>
      <c r="U13" s="17">
        <v>0.03</v>
      </c>
      <c r="V13" s="47"/>
    </row>
    <row r="14" ht="15.6" spans="1:22">
      <c r="A14" s="44"/>
      <c r="B14" s="44"/>
      <c r="C14" s="44"/>
      <c r="D14" s="44"/>
      <c r="E14" s="44"/>
      <c r="F14" s="44"/>
      <c r="G14" s="17"/>
      <c r="H14" s="17"/>
      <c r="I14" s="17"/>
      <c r="J14" s="17"/>
      <c r="K14" s="17"/>
      <c r="L14" s="45">
        <v>12</v>
      </c>
      <c r="M14" s="17">
        <v>1.45</v>
      </c>
      <c r="N14" s="17"/>
      <c r="O14" s="17"/>
      <c r="P14" s="17"/>
      <c r="Q14" s="45">
        <v>12</v>
      </c>
      <c r="R14" s="17">
        <v>1.466</v>
      </c>
      <c r="S14" s="17">
        <v>1.504</v>
      </c>
      <c r="T14" s="17">
        <v>1.485</v>
      </c>
      <c r="U14" s="17">
        <v>0.0325</v>
      </c>
      <c r="V14" s="47"/>
    </row>
    <row r="15" ht="15.6" spans="1:22">
      <c r="A15" s="44"/>
      <c r="B15" s="44"/>
      <c r="C15" s="44"/>
      <c r="D15" s="44"/>
      <c r="E15" s="44"/>
      <c r="F15" s="44"/>
      <c r="G15" s="17"/>
      <c r="H15" s="17"/>
      <c r="I15" s="17"/>
      <c r="J15" s="17"/>
      <c r="K15" s="17"/>
      <c r="L15" s="45">
        <v>13</v>
      </c>
      <c r="M15" s="17">
        <v>1.457</v>
      </c>
      <c r="N15" s="17"/>
      <c r="O15" s="17"/>
      <c r="P15" s="17"/>
      <c r="Q15" s="45">
        <v>13</v>
      </c>
      <c r="R15" s="17">
        <v>1.439</v>
      </c>
      <c r="S15" s="17">
        <v>1.471</v>
      </c>
      <c r="T15" s="17">
        <v>1.455</v>
      </c>
      <c r="U15" s="17">
        <v>0.0175000000000001</v>
      </c>
      <c r="V15" s="47"/>
    </row>
    <row r="16" ht="15.6" spans="1:22">
      <c r="A16" s="44"/>
      <c r="B16" s="44"/>
      <c r="C16" s="44"/>
      <c r="D16" s="44"/>
      <c r="E16" s="44"/>
      <c r="F16" s="44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47"/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Z9"/>
  <sheetViews>
    <sheetView workbookViewId="0">
      <selection activeCell="O2" sqref="O2:O11"/>
    </sheetView>
  </sheetViews>
  <sheetFormatPr defaultColWidth="9" defaultRowHeight="14.4"/>
  <cols>
    <col min="12" max="12" width="10.3333333333333" customWidth="1"/>
  </cols>
  <sheetData>
    <row r="1" ht="15.6" spans="1:26">
      <c r="A1" s="8" t="s">
        <v>0</v>
      </c>
      <c r="B1" s="40" t="s">
        <v>9</v>
      </c>
      <c r="C1" s="41" t="s">
        <v>10</v>
      </c>
      <c r="D1" s="41" t="s">
        <v>8</v>
      </c>
      <c r="E1" s="42"/>
      <c r="F1" s="8" t="s">
        <v>13</v>
      </c>
      <c r="G1" s="8"/>
      <c r="H1" s="8" t="s">
        <v>2</v>
      </c>
      <c r="I1" s="40" t="s">
        <v>9</v>
      </c>
      <c r="J1" s="41" t="s">
        <v>10</v>
      </c>
      <c r="K1" s="8" t="s">
        <v>14</v>
      </c>
      <c r="L1" s="41" t="s">
        <v>15</v>
      </c>
      <c r="M1" s="8" t="s">
        <v>13</v>
      </c>
      <c r="N1" s="8"/>
      <c r="O1" s="8" t="s">
        <v>4</v>
      </c>
      <c r="P1" s="40" t="s">
        <v>9</v>
      </c>
      <c r="Q1" s="41" t="s">
        <v>10</v>
      </c>
      <c r="R1" s="8" t="s">
        <v>14</v>
      </c>
      <c r="S1" s="40" t="s">
        <v>15</v>
      </c>
      <c r="T1" s="41" t="s">
        <v>13</v>
      </c>
      <c r="U1" s="8"/>
      <c r="V1" s="8" t="s">
        <v>6</v>
      </c>
      <c r="W1" s="40" t="s">
        <v>9</v>
      </c>
      <c r="X1" s="41" t="s">
        <v>10</v>
      </c>
      <c r="Y1" s="8" t="s">
        <v>15</v>
      </c>
      <c r="Z1" s="8" t="s">
        <v>13</v>
      </c>
    </row>
    <row r="2" ht="15.6" spans="1:26">
      <c r="A2" s="8"/>
      <c r="B2" s="8">
        <v>10.72</v>
      </c>
      <c r="C2" s="8">
        <v>12.69</v>
      </c>
      <c r="D2" s="8">
        <v>1</v>
      </c>
      <c r="E2" s="8">
        <f t="shared" ref="E2:E8" si="0">(B2+C2)/2-2</f>
        <v>9.705</v>
      </c>
      <c r="F2" s="8">
        <f t="shared" ref="F2:F7" si="1">E2/10</f>
        <v>0.9705</v>
      </c>
      <c r="G2" s="8"/>
      <c r="H2" s="8"/>
      <c r="I2" s="8">
        <v>11.17</v>
      </c>
      <c r="J2" s="8">
        <v>14.46</v>
      </c>
      <c r="K2" s="8">
        <v>1</v>
      </c>
      <c r="L2" s="8">
        <f t="shared" ref="L2:L8" si="2">(I2+J2)/2-2</f>
        <v>10.815</v>
      </c>
      <c r="M2" s="8">
        <f t="shared" ref="M2:M8" si="3">L2/5</f>
        <v>2.163</v>
      </c>
      <c r="N2" s="8"/>
      <c r="O2" s="8"/>
      <c r="P2" s="8">
        <v>12.44</v>
      </c>
      <c r="Q2" s="8">
        <v>13.11</v>
      </c>
      <c r="R2" s="8">
        <v>1</v>
      </c>
      <c r="S2" s="8">
        <f t="shared" ref="S2:S8" si="4">(P2+Q2)/2-2</f>
        <v>10.775</v>
      </c>
      <c r="T2" s="8">
        <f t="shared" ref="T2:T8" si="5">S2/3</f>
        <v>3.59166666666667</v>
      </c>
      <c r="U2" s="8"/>
      <c r="V2" s="8">
        <v>1</v>
      </c>
      <c r="W2" s="8">
        <v>12.61</v>
      </c>
      <c r="X2" s="8">
        <v>12.39</v>
      </c>
      <c r="Y2" s="8">
        <f t="shared" ref="Y2:Y9" si="6">(W2+X2)/2-2</f>
        <v>10.5</v>
      </c>
      <c r="Z2" s="8">
        <f t="shared" ref="Z2:Z9" si="7">Y2/2</f>
        <v>5.25</v>
      </c>
    </row>
    <row r="3" ht="15.6" spans="1:26">
      <c r="A3" s="8"/>
      <c r="B3" s="8">
        <v>3.68</v>
      </c>
      <c r="C3" s="8">
        <v>4.11</v>
      </c>
      <c r="D3" s="8">
        <v>3</v>
      </c>
      <c r="E3" s="8">
        <f t="shared" si="0"/>
        <v>1.895</v>
      </c>
      <c r="F3" s="8">
        <f t="shared" si="1"/>
        <v>0.1895</v>
      </c>
      <c r="G3" s="8"/>
      <c r="H3" s="8"/>
      <c r="I3" s="8">
        <v>4.8</v>
      </c>
      <c r="J3" s="8">
        <v>4.4</v>
      </c>
      <c r="K3" s="8">
        <v>3</v>
      </c>
      <c r="L3" s="8">
        <f t="shared" si="2"/>
        <v>2.6</v>
      </c>
      <c r="M3" s="8">
        <f t="shared" si="3"/>
        <v>0.52</v>
      </c>
      <c r="N3" s="8"/>
      <c r="O3" s="8"/>
      <c r="P3" s="8">
        <v>5.53</v>
      </c>
      <c r="Q3" s="8">
        <v>6.07</v>
      </c>
      <c r="R3" s="8">
        <v>3</v>
      </c>
      <c r="S3" s="8">
        <f t="shared" si="4"/>
        <v>3.8</v>
      </c>
      <c r="T3" s="8">
        <f t="shared" si="5"/>
        <v>1.26666666666667</v>
      </c>
      <c r="U3" s="8"/>
      <c r="V3" s="8">
        <v>3</v>
      </c>
      <c r="W3" s="8">
        <v>6</v>
      </c>
      <c r="X3" s="8">
        <v>5.67</v>
      </c>
      <c r="Y3" s="8">
        <f t="shared" si="6"/>
        <v>3.835</v>
      </c>
      <c r="Z3" s="8">
        <f t="shared" si="7"/>
        <v>1.9175</v>
      </c>
    </row>
    <row r="4" ht="15.6" spans="1:26">
      <c r="A4" s="8"/>
      <c r="B4" s="8">
        <v>2.22</v>
      </c>
      <c r="C4" s="8">
        <v>2.58</v>
      </c>
      <c r="D4" s="8">
        <v>5</v>
      </c>
      <c r="E4" s="8">
        <f t="shared" si="0"/>
        <v>0.4</v>
      </c>
      <c r="F4" s="8">
        <f t="shared" si="1"/>
        <v>0.04</v>
      </c>
      <c r="G4" s="8"/>
      <c r="H4" s="8"/>
      <c r="I4" s="8">
        <v>3.11</v>
      </c>
      <c r="J4" s="8">
        <v>2.75</v>
      </c>
      <c r="K4" s="8">
        <v>5</v>
      </c>
      <c r="L4" s="8">
        <f t="shared" si="2"/>
        <v>0.93</v>
      </c>
      <c r="M4" s="8">
        <f t="shared" si="3"/>
        <v>0.186</v>
      </c>
      <c r="N4" s="8"/>
      <c r="O4" s="8"/>
      <c r="P4" s="8">
        <v>2.3</v>
      </c>
      <c r="Q4" s="8">
        <v>3.34</v>
      </c>
      <c r="R4" s="8">
        <v>5</v>
      </c>
      <c r="S4" s="8">
        <f t="shared" si="4"/>
        <v>0.82</v>
      </c>
      <c r="T4" s="8">
        <f t="shared" si="5"/>
        <v>0.273333333333333</v>
      </c>
      <c r="U4" s="8"/>
      <c r="V4" s="8">
        <v>5</v>
      </c>
      <c r="W4" s="8">
        <v>3.83</v>
      </c>
      <c r="X4" s="8">
        <v>3.67</v>
      </c>
      <c r="Y4" s="8">
        <f t="shared" si="6"/>
        <v>1.75</v>
      </c>
      <c r="Z4" s="8">
        <f t="shared" si="7"/>
        <v>0.875</v>
      </c>
    </row>
    <row r="5" ht="15.6" spans="1:26">
      <c r="A5" s="8"/>
      <c r="B5" s="8">
        <v>2.25</v>
      </c>
      <c r="C5" s="8">
        <v>2.32</v>
      </c>
      <c r="D5" s="8">
        <v>6</v>
      </c>
      <c r="E5" s="8">
        <f t="shared" si="0"/>
        <v>0.285</v>
      </c>
      <c r="F5" s="8">
        <f t="shared" si="1"/>
        <v>0.0285</v>
      </c>
      <c r="G5" s="8"/>
      <c r="H5" s="8"/>
      <c r="I5" s="8">
        <v>2.72</v>
      </c>
      <c r="J5" s="8">
        <v>2.38</v>
      </c>
      <c r="K5" s="8">
        <v>6</v>
      </c>
      <c r="L5" s="8">
        <f t="shared" si="2"/>
        <v>0.55</v>
      </c>
      <c r="M5" s="8">
        <f t="shared" si="3"/>
        <v>0.11</v>
      </c>
      <c r="N5" s="8"/>
      <c r="O5" s="8"/>
      <c r="P5" s="8">
        <v>2.68</v>
      </c>
      <c r="Q5" s="8">
        <v>2.91</v>
      </c>
      <c r="R5" s="8">
        <v>6</v>
      </c>
      <c r="S5" s="8">
        <f t="shared" si="4"/>
        <v>0.795</v>
      </c>
      <c r="T5" s="8">
        <f t="shared" si="5"/>
        <v>0.265</v>
      </c>
      <c r="U5" s="8"/>
      <c r="V5" s="8">
        <v>6</v>
      </c>
      <c r="W5" s="8">
        <v>3.22</v>
      </c>
      <c r="X5" s="8">
        <v>2.86</v>
      </c>
      <c r="Y5" s="8">
        <f t="shared" si="6"/>
        <v>1.04</v>
      </c>
      <c r="Z5" s="8">
        <f t="shared" si="7"/>
        <v>0.52</v>
      </c>
    </row>
    <row r="6" ht="15.6" spans="1:26">
      <c r="A6" s="8"/>
      <c r="B6" s="8">
        <v>2.07</v>
      </c>
      <c r="C6" s="8">
        <v>2.1</v>
      </c>
      <c r="D6" s="8">
        <v>8</v>
      </c>
      <c r="E6" s="8">
        <f t="shared" si="0"/>
        <v>0.085</v>
      </c>
      <c r="F6" s="8">
        <f t="shared" si="1"/>
        <v>0.0085</v>
      </c>
      <c r="G6" s="8"/>
      <c r="H6" s="8"/>
      <c r="I6" s="8">
        <v>2.24</v>
      </c>
      <c r="J6" s="8">
        <v>2.15</v>
      </c>
      <c r="K6" s="8">
        <v>8</v>
      </c>
      <c r="L6" s="8">
        <f t="shared" si="2"/>
        <v>0.195</v>
      </c>
      <c r="M6" s="8">
        <f t="shared" si="3"/>
        <v>0.0390000000000001</v>
      </c>
      <c r="N6" s="8"/>
      <c r="O6" s="8"/>
      <c r="P6" s="8">
        <v>2.09</v>
      </c>
      <c r="Q6" s="8">
        <v>2.29</v>
      </c>
      <c r="R6" s="8">
        <v>8</v>
      </c>
      <c r="S6" s="8">
        <f t="shared" si="4"/>
        <v>0.19</v>
      </c>
      <c r="T6" s="8">
        <f t="shared" si="5"/>
        <v>0.0633333333333333</v>
      </c>
      <c r="U6" s="8"/>
      <c r="V6" s="8">
        <v>8</v>
      </c>
      <c r="W6" s="8">
        <v>2.42</v>
      </c>
      <c r="X6" s="8">
        <v>2.44</v>
      </c>
      <c r="Y6" s="8">
        <f t="shared" si="6"/>
        <v>0.43</v>
      </c>
      <c r="Z6" s="8">
        <f t="shared" si="7"/>
        <v>0.215</v>
      </c>
    </row>
    <row r="7" ht="15.6" spans="1:26">
      <c r="A7" s="8"/>
      <c r="B7" s="8">
        <v>2.02</v>
      </c>
      <c r="C7" s="8">
        <v>2.07</v>
      </c>
      <c r="D7" s="8">
        <v>10</v>
      </c>
      <c r="E7" s="8">
        <f t="shared" si="0"/>
        <v>0.0449999999999999</v>
      </c>
      <c r="F7" s="8">
        <f t="shared" si="1"/>
        <v>0.00449999999999999</v>
      </c>
      <c r="G7" s="8"/>
      <c r="H7" s="8"/>
      <c r="I7" s="8">
        <v>2.06</v>
      </c>
      <c r="J7" s="8">
        <v>2.02</v>
      </c>
      <c r="K7" s="8">
        <v>10</v>
      </c>
      <c r="L7" s="8">
        <f t="shared" si="2"/>
        <v>0.04</v>
      </c>
      <c r="M7" s="8">
        <f t="shared" si="3"/>
        <v>0.00800000000000001</v>
      </c>
      <c r="N7" s="8"/>
      <c r="O7" s="8"/>
      <c r="P7" s="8">
        <v>2.08</v>
      </c>
      <c r="Q7" s="8">
        <v>2.08</v>
      </c>
      <c r="R7" s="8">
        <v>10</v>
      </c>
      <c r="S7" s="8">
        <f t="shared" si="4"/>
        <v>0.0800000000000001</v>
      </c>
      <c r="T7" s="8">
        <f t="shared" si="5"/>
        <v>0.0266666666666667</v>
      </c>
      <c r="U7" s="8"/>
      <c r="V7" s="8">
        <v>10</v>
      </c>
      <c r="W7" s="8">
        <v>2.09</v>
      </c>
      <c r="X7" s="8">
        <v>2.22</v>
      </c>
      <c r="Y7" s="8">
        <f t="shared" si="6"/>
        <v>0.155</v>
      </c>
      <c r="Z7" s="8">
        <f t="shared" si="7"/>
        <v>0.0775000000000001</v>
      </c>
    </row>
    <row r="8" ht="15.6" spans="1:26">
      <c r="A8" s="8"/>
      <c r="B8" s="8">
        <v>2</v>
      </c>
      <c r="C8" s="8">
        <v>0</v>
      </c>
      <c r="D8" s="8">
        <v>12</v>
      </c>
      <c r="E8" s="8">
        <f t="shared" si="0"/>
        <v>-1</v>
      </c>
      <c r="F8" s="8"/>
      <c r="G8" s="8"/>
      <c r="H8" s="8"/>
      <c r="I8" s="8">
        <v>2.04</v>
      </c>
      <c r="J8" s="8">
        <v>0</v>
      </c>
      <c r="K8" s="8">
        <v>12</v>
      </c>
      <c r="L8" s="8">
        <f t="shared" si="2"/>
        <v>-0.98</v>
      </c>
      <c r="M8" s="8">
        <f t="shared" si="3"/>
        <v>-0.196</v>
      </c>
      <c r="N8" s="8"/>
      <c r="O8" s="8"/>
      <c r="P8" s="8">
        <v>2.01</v>
      </c>
      <c r="Q8" s="8">
        <v>2.03</v>
      </c>
      <c r="R8" s="8">
        <v>12</v>
      </c>
      <c r="S8" s="8">
        <f t="shared" si="4"/>
        <v>0.0199999999999996</v>
      </c>
      <c r="T8" s="8">
        <f t="shared" si="5"/>
        <v>0.00666666666666652</v>
      </c>
      <c r="U8" s="8"/>
      <c r="V8" s="8">
        <v>12</v>
      </c>
      <c r="W8" s="8">
        <v>2.06</v>
      </c>
      <c r="X8" s="8">
        <v>2.22</v>
      </c>
      <c r="Y8" s="8">
        <f t="shared" si="6"/>
        <v>0.14</v>
      </c>
      <c r="Z8" s="8">
        <f t="shared" si="7"/>
        <v>0.0700000000000001</v>
      </c>
    </row>
    <row r="9" ht="15.6" spans="1:26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>
        <v>14</v>
      </c>
      <c r="W9" s="8">
        <v>2.05</v>
      </c>
      <c r="X9" s="8">
        <v>2.26</v>
      </c>
      <c r="Y9" s="8">
        <f t="shared" si="6"/>
        <v>0.155</v>
      </c>
      <c r="Z9" s="8">
        <f t="shared" si="7"/>
        <v>0.0774999999999999</v>
      </c>
    </row>
  </sheetData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Q14"/>
  <sheetViews>
    <sheetView tabSelected="1" workbookViewId="0">
      <selection activeCell="E12" sqref="E12"/>
    </sheetView>
  </sheetViews>
  <sheetFormatPr defaultColWidth="9" defaultRowHeight="14.4"/>
  <cols>
    <col min="5" max="5" width="14.6666666666667" customWidth="1"/>
    <col min="6" max="7" width="14.1111111111111" customWidth="1"/>
  </cols>
  <sheetData>
    <row r="1" customHeight="1" spans="1:6">
      <c r="A1" s="23" t="s">
        <v>16</v>
      </c>
      <c r="B1" s="23" t="s">
        <v>17</v>
      </c>
      <c r="C1" s="24" t="s">
        <v>18</v>
      </c>
      <c r="D1" s="24"/>
      <c r="E1" s="24"/>
      <c r="F1" s="24"/>
    </row>
    <row r="2" ht="16.35" spans="1:16">
      <c r="A2" s="25" t="s">
        <v>19</v>
      </c>
      <c r="B2" s="26" t="s">
        <v>20</v>
      </c>
      <c r="C2" s="24"/>
      <c r="D2" s="24"/>
      <c r="E2" s="24"/>
      <c r="F2" s="24"/>
      <c r="G2" s="27"/>
      <c r="H2" s="27"/>
      <c r="I2" s="27"/>
      <c r="J2" s="27"/>
      <c r="K2" s="27"/>
      <c r="L2" s="27"/>
      <c r="M2" s="27"/>
      <c r="N2" s="27"/>
      <c r="O2" s="27"/>
      <c r="P2" s="27"/>
    </row>
    <row r="3" ht="15.6" customHeight="1" spans="1:17">
      <c r="A3" s="25"/>
      <c r="B3" s="28"/>
      <c r="C3" s="29" t="s">
        <v>21</v>
      </c>
      <c r="D3" s="29"/>
      <c r="E3" s="29" t="s">
        <v>22</v>
      </c>
      <c r="F3" s="29"/>
      <c r="G3" s="8"/>
      <c r="H3" s="8"/>
      <c r="I3" s="8"/>
      <c r="J3" s="39"/>
      <c r="K3" s="8"/>
      <c r="L3" s="8"/>
      <c r="M3" s="8"/>
      <c r="N3" s="8"/>
      <c r="O3" s="8"/>
      <c r="P3" s="8"/>
      <c r="Q3" s="8"/>
    </row>
    <row r="4" ht="49.2" spans="1:17">
      <c r="A4" s="25"/>
      <c r="B4" s="25"/>
      <c r="C4" s="30" t="s">
        <v>23</v>
      </c>
      <c r="D4" s="30" t="s">
        <v>24</v>
      </c>
      <c r="E4" s="30" t="s">
        <v>23</v>
      </c>
      <c r="F4" s="30" t="s">
        <v>24</v>
      </c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ht="15.6" spans="1:17">
      <c r="A5" s="31">
        <v>8</v>
      </c>
      <c r="B5" s="31">
        <v>10</v>
      </c>
      <c r="C5" s="32">
        <v>0.958</v>
      </c>
      <c r="D5" s="32">
        <v>0.618</v>
      </c>
      <c r="E5" s="33">
        <v>1.197</v>
      </c>
      <c r="F5" s="33">
        <v>0.798</v>
      </c>
      <c r="G5" s="8"/>
      <c r="H5" s="8"/>
      <c r="I5" s="8"/>
      <c r="J5" s="8"/>
      <c r="K5" s="8"/>
      <c r="L5" s="8"/>
      <c r="M5" s="8"/>
      <c r="N5" s="8"/>
      <c r="O5" s="8"/>
      <c r="P5" s="8"/>
      <c r="Q5" s="8"/>
    </row>
    <row r="6" ht="15.6" spans="1:17">
      <c r="A6" s="31">
        <v>10</v>
      </c>
      <c r="B6" s="34">
        <v>5</v>
      </c>
      <c r="C6" s="32">
        <v>1.284</v>
      </c>
      <c r="D6" s="33">
        <v>1.656</v>
      </c>
      <c r="E6" s="33">
        <v>1.811</v>
      </c>
      <c r="F6" s="33">
        <v>2.414</v>
      </c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ht="15.6" spans="1:17">
      <c r="A7" s="31">
        <v>12</v>
      </c>
      <c r="B7" s="34">
        <v>3</v>
      </c>
      <c r="C7" s="32">
        <v>1.401</v>
      </c>
      <c r="D7" s="33">
        <v>3.011</v>
      </c>
      <c r="E7" s="33">
        <v>1.862</v>
      </c>
      <c r="F7" s="33">
        <v>4.137</v>
      </c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ht="15.6" spans="1:17">
      <c r="A8" s="35">
        <v>14</v>
      </c>
      <c r="B8" s="36">
        <v>2</v>
      </c>
      <c r="C8" s="37">
        <v>1.599</v>
      </c>
      <c r="D8" s="38">
        <v>5.155</v>
      </c>
      <c r="E8" s="38">
        <v>1.894</v>
      </c>
      <c r="F8" s="38">
        <v>5.981</v>
      </c>
      <c r="G8" s="8"/>
      <c r="H8" s="8"/>
      <c r="I8" s="8"/>
      <c r="J8" s="8"/>
      <c r="K8" s="8"/>
      <c r="L8" s="8"/>
      <c r="M8" s="8"/>
      <c r="N8" s="8"/>
      <c r="O8" s="8"/>
      <c r="P8" s="8"/>
      <c r="Q8" s="8"/>
    </row>
    <row r="9" ht="15.6" spans="1:17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ht="15.6" spans="1:17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ht="15.6" spans="1:17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</row>
    <row r="12" ht="15.6" spans="1:17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ht="15.6" spans="1:17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ht="15.6" spans="1:17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</sheetData>
  <mergeCells count="3">
    <mergeCell ref="C3:D3"/>
    <mergeCell ref="E3:F3"/>
    <mergeCell ref="C1:F2"/>
  </mergeCells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F9"/>
  <sheetViews>
    <sheetView workbookViewId="0">
      <selection activeCell="G21" sqref="G21"/>
    </sheetView>
  </sheetViews>
  <sheetFormatPr defaultColWidth="8.88888888888889" defaultRowHeight="14.4" outlineLevelCol="5"/>
  <cols>
    <col min="1" max="1" width="26.2222222222222" customWidth="1"/>
  </cols>
  <sheetData>
    <row r="1" ht="45.75" spans="1:6">
      <c r="A1" s="1" t="s">
        <v>25</v>
      </c>
      <c r="B1" s="20" t="s">
        <v>26</v>
      </c>
      <c r="C1" s="20" t="s">
        <v>27</v>
      </c>
      <c r="D1" s="20" t="s">
        <v>28</v>
      </c>
      <c r="E1" s="20" t="s">
        <v>29</v>
      </c>
      <c r="F1" s="20" t="s">
        <v>30</v>
      </c>
    </row>
    <row r="2" ht="30" spans="1:6">
      <c r="A2" s="3" t="s">
        <v>31</v>
      </c>
      <c r="B2" s="21">
        <v>8</v>
      </c>
      <c r="C2" s="21">
        <v>2.826</v>
      </c>
      <c r="D2" s="21">
        <v>2.557</v>
      </c>
      <c r="E2" s="21">
        <v>0.368</v>
      </c>
      <c r="F2" s="21">
        <v>0.997</v>
      </c>
    </row>
    <row r="3" ht="15" spans="1:6">
      <c r="A3" s="3"/>
      <c r="B3" s="21">
        <v>10</v>
      </c>
      <c r="C3" s="21">
        <v>7.988</v>
      </c>
      <c r="D3" s="21">
        <v>6.173</v>
      </c>
      <c r="E3" s="21">
        <v>0.382</v>
      </c>
      <c r="F3" s="21">
        <v>0.949</v>
      </c>
    </row>
    <row r="4" ht="15" spans="1:6">
      <c r="A4" s="3"/>
      <c r="B4" s="21">
        <v>12</v>
      </c>
      <c r="C4" s="21">
        <v>11.272</v>
      </c>
      <c r="D4" s="21">
        <v>8.689</v>
      </c>
      <c r="E4" s="21">
        <v>0.457</v>
      </c>
      <c r="F4" s="21">
        <v>0.94</v>
      </c>
    </row>
    <row r="5" ht="15" spans="1:6">
      <c r="A5" s="3"/>
      <c r="B5" s="21">
        <v>14</v>
      </c>
      <c r="C5" s="21">
        <v>12.314</v>
      </c>
      <c r="D5" s="21">
        <v>9.935</v>
      </c>
      <c r="E5" s="21">
        <v>0.414</v>
      </c>
      <c r="F5" s="21">
        <v>0.962</v>
      </c>
    </row>
    <row r="6" ht="30" spans="1:6">
      <c r="A6" s="3" t="s">
        <v>32</v>
      </c>
      <c r="B6" s="21">
        <v>8</v>
      </c>
      <c r="C6" s="21">
        <v>4.204</v>
      </c>
      <c r="D6" s="21">
        <v>1.909</v>
      </c>
      <c r="E6" s="21">
        <v>0.408</v>
      </c>
      <c r="F6" s="21">
        <v>0.945</v>
      </c>
    </row>
    <row r="7" ht="15" spans="1:6">
      <c r="A7" s="3"/>
      <c r="B7" s="21">
        <v>10</v>
      </c>
      <c r="C7" s="21">
        <v>9.139</v>
      </c>
      <c r="D7" s="21">
        <v>4.504</v>
      </c>
      <c r="E7" s="21">
        <v>0.304</v>
      </c>
      <c r="F7" s="21">
        <v>0.949</v>
      </c>
    </row>
    <row r="8" ht="15" spans="1:6">
      <c r="A8" s="3"/>
      <c r="B8" s="21">
        <v>12</v>
      </c>
      <c r="C8" s="21">
        <v>17.427</v>
      </c>
      <c r="D8" s="21">
        <v>6.259</v>
      </c>
      <c r="E8" s="21">
        <v>0.308</v>
      </c>
      <c r="F8" s="21">
        <v>0.966</v>
      </c>
    </row>
    <row r="9" ht="15.75" spans="1:6">
      <c r="A9" s="5"/>
      <c r="B9" s="22">
        <v>14</v>
      </c>
      <c r="C9" s="22">
        <v>27.081</v>
      </c>
      <c r="D9" s="22">
        <v>9.298</v>
      </c>
      <c r="E9" s="22">
        <v>0.378</v>
      </c>
      <c r="F9" s="22">
        <v>0.971</v>
      </c>
    </row>
  </sheetData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1:K16"/>
  <sheetViews>
    <sheetView workbookViewId="0">
      <selection activeCell="H17" sqref="H17"/>
    </sheetView>
  </sheetViews>
  <sheetFormatPr defaultColWidth="8.88888888888889" defaultRowHeight="14.4"/>
  <cols>
    <col min="1" max="1" width="43.7777777777778" customWidth="1"/>
    <col min="6" max="6" width="18.5555555555556" customWidth="1"/>
  </cols>
  <sheetData>
    <row r="1" ht="60.75" spans="1:5">
      <c r="A1" s="1" t="s">
        <v>33</v>
      </c>
      <c r="B1" s="2" t="s">
        <v>34</v>
      </c>
      <c r="C1" s="2" t="s">
        <v>35</v>
      </c>
      <c r="D1" s="2" t="s">
        <v>36</v>
      </c>
      <c r="E1" s="2" t="s">
        <v>37</v>
      </c>
    </row>
    <row r="2" ht="30" spans="1:5">
      <c r="A2" s="3" t="s">
        <v>38</v>
      </c>
      <c r="B2" s="4">
        <v>1</v>
      </c>
      <c r="C2" s="4">
        <v>3.14</v>
      </c>
      <c r="D2" s="4">
        <v>2.31</v>
      </c>
      <c r="E2" s="4">
        <v>1.36</v>
      </c>
    </row>
    <row r="3" ht="30.75" spans="1:5">
      <c r="A3" s="5" t="s">
        <v>39</v>
      </c>
      <c r="B3" s="6">
        <v>1.01</v>
      </c>
      <c r="C3" s="6">
        <v>9.42</v>
      </c>
      <c r="D3" s="6">
        <v>2.31</v>
      </c>
      <c r="E3" s="6">
        <v>4.02</v>
      </c>
    </row>
    <row r="9" ht="15.6" spans="1:11">
      <c r="A9" s="7" t="s">
        <v>40</v>
      </c>
      <c r="B9" s="8"/>
      <c r="C9" s="8"/>
      <c r="D9" s="8"/>
      <c r="E9" s="8"/>
      <c r="F9" s="8"/>
      <c r="G9" s="8"/>
      <c r="H9" s="8"/>
      <c r="I9" s="8"/>
      <c r="J9" s="8"/>
      <c r="K9" s="8"/>
    </row>
    <row r="10" ht="15.6" spans="1:11">
      <c r="A10" s="9" t="s">
        <v>41</v>
      </c>
      <c r="B10" s="8"/>
      <c r="C10" s="8"/>
      <c r="D10" s="8"/>
      <c r="E10" s="8"/>
      <c r="F10" s="8"/>
      <c r="G10" s="8"/>
      <c r="H10" s="8"/>
      <c r="I10" s="8"/>
      <c r="J10" s="8"/>
      <c r="K10" s="8"/>
    </row>
    <row r="11" ht="15.6" spans="1:11">
      <c r="A11" s="8"/>
      <c r="B11" s="8" t="s">
        <v>42</v>
      </c>
      <c r="C11" s="8"/>
      <c r="D11" s="8"/>
      <c r="E11" s="8"/>
      <c r="F11" s="8"/>
      <c r="G11" s="8"/>
      <c r="H11" s="8"/>
      <c r="I11" s="8"/>
      <c r="J11" s="8"/>
      <c r="K11" s="8"/>
    </row>
    <row r="12" ht="15.6" spans="1:11">
      <c r="A12" s="8"/>
      <c r="B12" s="8"/>
      <c r="C12" s="8"/>
      <c r="D12" s="8"/>
      <c r="E12" s="8"/>
      <c r="F12" s="8"/>
      <c r="G12" s="8"/>
      <c r="H12" s="8" t="s">
        <v>43</v>
      </c>
      <c r="I12" s="8"/>
      <c r="J12" s="8"/>
      <c r="K12" s="8"/>
    </row>
    <row r="13" ht="15.6" spans="1:11">
      <c r="A13" s="10" t="s">
        <v>44</v>
      </c>
      <c r="B13" s="10" t="s">
        <v>45</v>
      </c>
      <c r="C13" s="10" t="s">
        <v>46</v>
      </c>
      <c r="D13" s="10" t="s">
        <v>47</v>
      </c>
      <c r="E13" s="10" t="s">
        <v>48</v>
      </c>
      <c r="F13" s="10" t="s">
        <v>49</v>
      </c>
      <c r="G13" s="11"/>
      <c r="H13" s="12"/>
      <c r="I13" s="8"/>
      <c r="J13" s="8"/>
      <c r="K13" s="8"/>
    </row>
    <row r="14" ht="15.6" spans="1:11">
      <c r="A14" s="13" t="s">
        <v>50</v>
      </c>
      <c r="B14" s="14">
        <v>1</v>
      </c>
      <c r="C14" s="14">
        <v>1</v>
      </c>
      <c r="D14" s="14">
        <v>3.14</v>
      </c>
      <c r="E14" s="14">
        <v>2.31</v>
      </c>
      <c r="F14" s="14">
        <v>1.36</v>
      </c>
      <c r="G14" s="15"/>
      <c r="H14" s="16"/>
      <c r="I14" s="8"/>
      <c r="J14" s="8"/>
      <c r="K14" s="8"/>
    </row>
    <row r="15" ht="15.6" spans="1:11">
      <c r="A15" s="17" t="s">
        <v>51</v>
      </c>
      <c r="B15" s="14">
        <v>1</v>
      </c>
      <c r="C15" s="14">
        <v>1</v>
      </c>
      <c r="D15" s="17">
        <v>9.42</v>
      </c>
      <c r="E15" s="17">
        <v>2.34</v>
      </c>
      <c r="F15" s="17">
        <v>4.02</v>
      </c>
      <c r="G15" s="18"/>
      <c r="H15" s="16"/>
      <c r="I15" s="8"/>
      <c r="J15" s="8"/>
      <c r="K15" s="8"/>
    </row>
    <row r="16" spans="8:8">
      <c r="H16" s="19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球形粗糙元风沙流</vt:lpstr>
      <vt:lpstr>多孔球形风沙流</vt:lpstr>
      <vt:lpstr>集沙量变化</vt:lpstr>
      <vt:lpstr>输沙通量</vt:lpstr>
      <vt:lpstr>比表面积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zhoujie</dc:creator>
  <cp:lastModifiedBy>zhoujie</cp:lastModifiedBy>
  <dcterms:created xsi:type="dcterms:W3CDTF">2023-05-12T11:15:00Z</dcterms:created>
  <dcterms:modified xsi:type="dcterms:W3CDTF">2025-05-12T10:13:01Z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CDE35B5688E54FF4B8C995AB62BC72D9_12</vt:lpwstr>
  </property>
</Properties>
</file>